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ORç x Realizada2017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<sst xmlns="http://schemas.openxmlformats.org/spreadsheetml/2006/main" count="87" uniqueCount="37">
  <si>
    <t xml:space="preserve">Tribunal de Justiça</t>
  </si>
  <si>
    <t xml:space="preserve">Diretoria de Economia e Finanças</t>
  </si>
  <si>
    <t xml:space="preserve">GEORC</t>
  </si>
  <si>
    <t xml:space="preserve">DESPESA ORÇADA X REALIZADA</t>
  </si>
  <si>
    <t xml:space="preserve">Discriminação</t>
  </si>
  <si>
    <t xml:space="preserve">Tesouro</t>
  </si>
  <si>
    <t xml:space="preserve">Realizada</t>
  </si>
  <si>
    <t xml:space="preserve">Saldo a Realizar</t>
  </si>
  <si>
    <t xml:space="preserve">Orçada</t>
  </si>
  <si>
    <t xml:space="preserve">Jan/17</t>
  </si>
  <si>
    <t xml:space="preserve">Fev/17</t>
  </si>
  <si>
    <t xml:space="preserve">Mar/17</t>
  </si>
  <si>
    <t xml:space="preserve">Abr/17</t>
  </si>
  <si>
    <t xml:space="preserve">Mai/17</t>
  </si>
  <si>
    <t xml:space="preserve">Jun/17</t>
  </si>
  <si>
    <t xml:space="preserve">Jul/17</t>
  </si>
  <si>
    <t xml:space="preserve">Ago/17</t>
  </si>
  <si>
    <t xml:space="preserve">Set/17</t>
  </si>
  <si>
    <t xml:space="preserve">Acumulada</t>
  </si>
  <si>
    <t xml:space="preserve">Pes./Enc. - Adm.</t>
  </si>
  <si>
    <t xml:space="preserve">Pes./Enc. - 1º Grau</t>
  </si>
  <si>
    <t xml:space="preserve">Pes./Enc. - 2º Grau</t>
  </si>
  <si>
    <t xml:space="preserve">Outras Desp. Cor. - Adm.</t>
  </si>
  <si>
    <t xml:space="preserve">Outras Desp. Cor. - 1º Grau</t>
  </si>
  <si>
    <t xml:space="preserve">Outras Desp. Cor. - 2º Grau</t>
  </si>
  <si>
    <t xml:space="preserve">Desp. Correntes - Esma</t>
  </si>
  <si>
    <t xml:space="preserve">Desp. Capital - 1º Grau</t>
  </si>
  <si>
    <t xml:space="preserve">Desp. Capital - 2º Grau</t>
  </si>
  <si>
    <t xml:space="preserve">Total 1</t>
  </si>
  <si>
    <t xml:space="preserve">Exec. Sentença Jud.</t>
  </si>
  <si>
    <t xml:space="preserve">Descentralização</t>
  </si>
  <si>
    <t xml:space="preserve">Total  Tesouro</t>
  </si>
  <si>
    <t xml:space="preserve">FEPJ</t>
  </si>
  <si>
    <t xml:space="preserve">Total FEPJ</t>
  </si>
  <si>
    <t xml:space="preserve">Tesouro X FEPJ</t>
  </si>
  <si>
    <t xml:space="preserve">Desp. Correntes – Esma</t>
  </si>
  <si>
    <t xml:space="preserve">Total 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</si>
</sst>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_-;\-* #,##0_-;_-* \-??_-;_-@_-"/>
    <numFmt numFmtId="167" formatCode="@"/>
    <numFmt numFmtId="168" formatCode="MM/YY"/>
    <numFmt numFmtId="169" formatCode="#,##0;[RED]\-#,##0"/>
    <numFmt numFmtId="170" formatCode="_-* #,##0_-;\-* #,##0_-;_-* \-_-;_-@_-"/>
    <numFmt numFmtId="171" formatCode="_(* #,##0_);_(* \(#,##0\);_(* \-??_);_(@_)"/>
    <numFmt numFmtId="172" formatCode="_-* #,##0.0_-;\-* #,##0.0_-;_-* \-??_-;_-@_-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5"/>
      <color rgb="FF003366"/>
      <name val="Calibri"/>
      <family val="2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applyFont="true" applyBorder="tru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0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3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3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4" fillId="0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6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4" fillId="0" borderId="3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4" fillId="0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7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15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6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10" xfId="20" builtinId="53" customBuiltin="true"/>
    <cellStyle name="Título 1 1" xfId="21" builtinId="53" customBuiltin="true"/>
    <cellStyle name="Excel Built-in Normal" xfId="22" builtinId="53" customBuiltin="true"/>
    <cellStyle name="Excel Built-in Normal_Execução Orçamentária Acumulada_Recursos Tesouro_JAN2016" xfId="23" builtinId="53" customBuiltin="true"/>
    <cellStyle name="Excel Built-in Normal 10" xfId="24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S14" activeCellId="0" sqref="S14"/>
    </sheetView>
  </sheetViews>
  <sheetFormatPr defaultRowHeight="15"/>
  <cols>
    <col collapsed="false" hidden="false" max="1" min="1" style="1" width="2.99489795918367"/>
    <col collapsed="false" hidden="false" max="2" min="2" style="2" width="25.2602040816327"/>
    <col collapsed="false" hidden="false" max="3" min="3" style="2" width="18.2704081632653"/>
    <col collapsed="false" hidden="false" max="12" min="4" style="2" width="12.984693877551"/>
    <col collapsed="false" hidden="true" max="15" min="13" style="2" width="0"/>
    <col collapsed="false" hidden="false" max="16" min="16" style="2" width="15.5510204081633"/>
    <col collapsed="false" hidden="false" max="17" min="17" style="2" width="16.5510204081633"/>
    <col collapsed="false" hidden="false" max="18" min="18" style="2" width="9.55612244897959"/>
    <col collapsed="false" hidden="false" max="19" min="19" style="2" width="17.8367346938776"/>
    <col collapsed="false" hidden="false" max="20" min="20" style="2" width="12.2755102040816"/>
    <col collapsed="false" hidden="false" max="257" min="21" style="2" width="9.55612244897959"/>
    <col collapsed="false" hidden="false" max="1025" min="258" style="0" width="9.55612244897959"/>
  </cols>
  <sheetData>
    <row r="1" customFormat="false" ht="18.75" hidden="false" customHeight="true" outlineLevel="0" collapsed="false">
      <c r="B1" s="3" t="s">
        <v>0</v>
      </c>
      <c r="C1" s="4"/>
    </row>
    <row r="2" customFormat="false" ht="17.25" hidden="false" customHeight="true" outlineLevel="0" collapsed="false">
      <c r="B2" s="5" t="s">
        <v>1</v>
      </c>
      <c r="C2" s="4"/>
    </row>
    <row r="3" customFormat="false" ht="13.9" hidden="false" customHeight="true" outlineLevel="0" collapsed="false"/>
    <row r="4" customFormat="false" ht="15" hidden="false" customHeight="true" outlineLevel="0" collapsed="false">
      <c r="B4" s="6" t="s">
        <v>2</v>
      </c>
      <c r="C4" s="7" t="s">
        <v>3</v>
      </c>
      <c r="I4" s="8"/>
    </row>
    <row r="6" customFormat="false" ht="17.45" hidden="false" customHeight="true" outlineLevel="0" collapsed="false">
      <c r="B6" s="9" t="s">
        <v>4</v>
      </c>
      <c r="C6" s="10" t="s">
        <v>5</v>
      </c>
      <c r="D6" s="11" t="s">
        <v>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 t="s">
        <v>7</v>
      </c>
    </row>
    <row r="7" customFormat="false" ht="13.9" hidden="false" customHeight="true" outlineLevel="0" collapsed="false">
      <c r="B7" s="9"/>
      <c r="C7" s="10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4" t="n">
        <v>43009</v>
      </c>
      <c r="N7" s="14" t="n">
        <v>43040</v>
      </c>
      <c r="O7" s="14" t="n">
        <v>43070</v>
      </c>
      <c r="P7" s="10" t="s">
        <v>18</v>
      </c>
      <c r="Q7" s="12"/>
    </row>
    <row r="8" customFormat="false" ht="13.9" hidden="false" customHeight="true" outlineLevel="0" collapsed="false">
      <c r="B8" s="15" t="s">
        <v>19</v>
      </c>
      <c r="C8" s="16" t="n">
        <v>91536959</v>
      </c>
      <c r="D8" s="17" t="n">
        <v>5969607.09</v>
      </c>
      <c r="E8" s="16" t="n">
        <v>6496920.15</v>
      </c>
      <c r="F8" s="16" t="n">
        <v>6469794.96</v>
      </c>
      <c r="G8" s="16" t="n">
        <v>6544640.92</v>
      </c>
      <c r="H8" s="18" t="n">
        <v>6533191.49</v>
      </c>
      <c r="I8" s="18" t="n">
        <v>9608529.77</v>
      </c>
      <c r="J8" s="18" t="n">
        <v>7543911.87</v>
      </c>
      <c r="K8" s="18" t="n">
        <v>6620532.91</v>
      </c>
      <c r="L8" s="18" t="n">
        <v>6144303.76</v>
      </c>
      <c r="M8" s="18"/>
      <c r="N8" s="18"/>
      <c r="O8" s="18"/>
      <c r="P8" s="18" t="n">
        <f aca="false">D8+E8+F8+G8+H8+I8+J8+K8+L8</f>
        <v>61931432.92</v>
      </c>
      <c r="Q8" s="19" t="n">
        <f aca="false">C8-P8</f>
        <v>29605526.08</v>
      </c>
    </row>
    <row r="9" customFormat="false" ht="13.9" hidden="false" customHeight="true" outlineLevel="0" collapsed="false">
      <c r="B9" s="15" t="s">
        <v>20</v>
      </c>
      <c r="C9" s="17" t="n">
        <v>376716832</v>
      </c>
      <c r="D9" s="17" t="n">
        <v>22325352.55</v>
      </c>
      <c r="E9" s="16" t="n">
        <v>27233252.51</v>
      </c>
      <c r="F9" s="16" t="n">
        <v>27645735.48</v>
      </c>
      <c r="G9" s="18" t="n">
        <v>28002291.06</v>
      </c>
      <c r="H9" s="18" t="n">
        <v>27818408.72</v>
      </c>
      <c r="I9" s="18" t="n">
        <v>41788668.73</v>
      </c>
      <c r="J9" s="18" t="n">
        <v>34130017.9</v>
      </c>
      <c r="K9" s="18" t="n">
        <v>28745661.28</v>
      </c>
      <c r="L9" s="18" t="n">
        <v>29662694.99</v>
      </c>
      <c r="M9" s="18"/>
      <c r="N9" s="18"/>
      <c r="O9" s="18"/>
      <c r="P9" s="18" t="n">
        <f aca="false">D9+E9+F9+G9+H9+I9+J9+K9+L9</f>
        <v>267352083.22</v>
      </c>
      <c r="Q9" s="19" t="n">
        <f aca="false">C9-P9</f>
        <v>109364748.78</v>
      </c>
    </row>
    <row r="10" customFormat="false" ht="13.9" hidden="false" customHeight="true" outlineLevel="0" collapsed="false">
      <c r="B10" s="15" t="s">
        <v>21</v>
      </c>
      <c r="C10" s="17" t="n">
        <v>65206444</v>
      </c>
      <c r="D10" s="17" t="n">
        <v>4128019.65</v>
      </c>
      <c r="E10" s="16" t="n">
        <v>4607243.67</v>
      </c>
      <c r="F10" s="16" t="n">
        <v>4809296.72</v>
      </c>
      <c r="G10" s="16" t="n">
        <v>4709058.24</v>
      </c>
      <c r="H10" s="16" t="n">
        <v>4711414.66</v>
      </c>
      <c r="I10" s="16" t="n">
        <v>6957940.48</v>
      </c>
      <c r="J10" s="16" t="n">
        <v>5213364.52</v>
      </c>
      <c r="K10" s="16" t="n">
        <v>4578185.15</v>
      </c>
      <c r="L10" s="16" t="n">
        <v>4619795.28</v>
      </c>
      <c r="M10" s="16"/>
      <c r="N10" s="16"/>
      <c r="O10" s="16"/>
      <c r="P10" s="18" t="n">
        <f aca="false">D10+E10+F10+G10+H10+I10+J10+K10+L10</f>
        <v>44334318.37</v>
      </c>
      <c r="Q10" s="19" t="n">
        <f aca="false">C10-P10</f>
        <v>20872125.63</v>
      </c>
    </row>
    <row r="11" customFormat="false" ht="13.9" hidden="false" customHeight="true" outlineLevel="0" collapsed="false">
      <c r="B11" s="20" t="s">
        <v>22</v>
      </c>
      <c r="C11" s="17" t="n">
        <v>12673560</v>
      </c>
      <c r="D11" s="17" t="n">
        <v>2071990.57</v>
      </c>
      <c r="E11" s="16" t="n">
        <v>2028111.08</v>
      </c>
      <c r="F11" s="16" t="n">
        <v>56.66</v>
      </c>
      <c r="G11" s="16" t="n">
        <v>2151171.55</v>
      </c>
      <c r="H11" s="16" t="n">
        <v>1770126.91</v>
      </c>
      <c r="I11" s="16" t="n">
        <v>1894084.67</v>
      </c>
      <c r="J11" s="16" t="n">
        <v>529349.05</v>
      </c>
      <c r="K11" s="16" t="n">
        <v>478300</v>
      </c>
      <c r="L11" s="16" t="n">
        <v>479279.99</v>
      </c>
      <c r="M11" s="16"/>
      <c r="N11" s="16"/>
      <c r="O11" s="16"/>
      <c r="P11" s="18" t="n">
        <f aca="false">D11+E11+F11+G11+H11+I11+J11+K11+L11</f>
        <v>11402470.48</v>
      </c>
      <c r="Q11" s="19" t="n">
        <f aca="false">C11-P11</f>
        <v>1271089.52</v>
      </c>
    </row>
    <row r="12" customFormat="false" ht="13.9" hidden="false" customHeight="true" outlineLevel="0" collapsed="false">
      <c r="B12" s="20" t="s">
        <v>23</v>
      </c>
      <c r="C12" s="16" t="n">
        <v>49065636</v>
      </c>
      <c r="D12" s="16" t="n">
        <v>6088705.72</v>
      </c>
      <c r="E12" s="16" t="n">
        <v>6128484.41</v>
      </c>
      <c r="F12" s="16" t="n">
        <v>6233259.05</v>
      </c>
      <c r="G12" s="16" t="n">
        <v>53974.08</v>
      </c>
      <c r="H12" s="16" t="n">
        <v>26215.03</v>
      </c>
      <c r="I12" s="16" t="n">
        <v>3165494.9</v>
      </c>
      <c r="J12" s="16" t="n">
        <v>2700802.78</v>
      </c>
      <c r="K12" s="16" t="n">
        <v>2655152.54</v>
      </c>
      <c r="L12" s="16" t="n">
        <v>2472452.94</v>
      </c>
      <c r="M12" s="16"/>
      <c r="N12" s="16"/>
      <c r="O12" s="16"/>
      <c r="P12" s="18" t="n">
        <f aca="false">D12+E12+F12+G12+H12+I12+J12+K12+L12</f>
        <v>29524541.45</v>
      </c>
      <c r="Q12" s="19" t="n">
        <f aca="false">C12-P12</f>
        <v>19541094.55</v>
      </c>
    </row>
    <row r="13" customFormat="false" ht="13.9" hidden="false" customHeight="true" outlineLevel="0" collapsed="false">
      <c r="B13" s="20" t="s">
        <v>24</v>
      </c>
      <c r="C13" s="17" t="n">
        <v>14226523</v>
      </c>
      <c r="D13" s="16" t="n">
        <v>749122.76</v>
      </c>
      <c r="E13" s="16" t="n">
        <v>748199.29</v>
      </c>
      <c r="F13" s="16" t="n">
        <f aca="false">861524.37-F14</f>
        <v>830036.37</v>
      </c>
      <c r="G13" s="16" t="n">
        <v>825461.29</v>
      </c>
      <c r="H13" s="16" t="n">
        <v>827359.7</v>
      </c>
      <c r="I13" s="16" t="n">
        <v>85923.61</v>
      </c>
      <c r="J13" s="16" t="n">
        <v>324876.37</v>
      </c>
      <c r="K13" s="16" t="n">
        <v>282547.44</v>
      </c>
      <c r="L13" s="16" t="n">
        <v>763605.49</v>
      </c>
      <c r="M13" s="16"/>
      <c r="N13" s="16"/>
      <c r="O13" s="16"/>
      <c r="P13" s="18" t="n">
        <f aca="false">D13+E13+F13+G13+H13+I13+J13+K13+L13</f>
        <v>5437132.32</v>
      </c>
      <c r="Q13" s="19" t="n">
        <f aca="false">C13-P13</f>
        <v>8789390.68</v>
      </c>
    </row>
    <row r="14" customFormat="false" ht="13.9" hidden="false" customHeight="true" outlineLevel="0" collapsed="false">
      <c r="B14" s="20" t="s">
        <v>25</v>
      </c>
      <c r="C14" s="16" t="n">
        <v>422600</v>
      </c>
      <c r="D14" s="16" t="n">
        <v>0</v>
      </c>
      <c r="E14" s="16" t="n">
        <v>0</v>
      </c>
      <c r="F14" s="21" t="n">
        <v>31488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12526</v>
      </c>
      <c r="L14" s="16" t="n">
        <v>2120</v>
      </c>
      <c r="M14" s="16"/>
      <c r="N14" s="16"/>
      <c r="O14" s="16"/>
      <c r="P14" s="18" t="n">
        <f aca="false">D14+E14+F14+G14+H14+I14+J14+K14+L14</f>
        <v>46134</v>
      </c>
      <c r="Q14" s="19" t="n">
        <f aca="false">C14-P14</f>
        <v>376466</v>
      </c>
    </row>
    <row r="15" customFormat="false" ht="13.9" hidden="false" customHeight="true" outlineLevel="0" collapsed="false">
      <c r="B15" s="20" t="s">
        <v>26</v>
      </c>
      <c r="C15" s="17" t="n">
        <v>6816658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422313.19</v>
      </c>
      <c r="L15" s="16" t="n">
        <v>0</v>
      </c>
      <c r="M15" s="16"/>
      <c r="N15" s="16"/>
      <c r="O15" s="16"/>
      <c r="P15" s="18" t="n">
        <f aca="false">D15+E15+F15+G15+H15+I15+J15+K15+L15</f>
        <v>422313.19</v>
      </c>
      <c r="Q15" s="19" t="n">
        <f aca="false">C15-P15</f>
        <v>6394344.81</v>
      </c>
    </row>
    <row r="16" customFormat="false" ht="13.9" hidden="false" customHeight="true" outlineLevel="0" collapsed="false">
      <c r="B16" s="20" t="s">
        <v>27</v>
      </c>
      <c r="C16" s="17" t="n">
        <v>3184020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61960</v>
      </c>
      <c r="M16" s="16"/>
      <c r="N16" s="16"/>
      <c r="O16" s="16"/>
      <c r="P16" s="18" t="n">
        <f aca="false">D16+E16+F16+G16+H16+I16+J16+K16+L16</f>
        <v>61960</v>
      </c>
      <c r="Q16" s="19" t="n">
        <f aca="false">C16-P16</f>
        <v>3122060</v>
      </c>
    </row>
    <row r="17" customFormat="false" ht="13.9" hidden="false" customHeight="true" outlineLevel="0" collapsed="false">
      <c r="B17" s="22" t="s">
        <v>28</v>
      </c>
      <c r="C17" s="23" t="n">
        <f aca="false">SUM(C8:C16)</f>
        <v>619849232</v>
      </c>
      <c r="D17" s="23" t="n">
        <f aca="false">SUM(D8:D16)</f>
        <v>41332798.34</v>
      </c>
      <c r="E17" s="23" t="n">
        <f aca="false">SUM(E8:E16)</f>
        <v>47242211.11</v>
      </c>
      <c r="F17" s="23" t="n">
        <f aca="false">SUM(F8:F16)</f>
        <v>46019667.24</v>
      </c>
      <c r="G17" s="23" t="n">
        <f aca="false">SUM(G8:G16)</f>
        <v>42286597.14</v>
      </c>
      <c r="H17" s="23" t="n">
        <f aca="false">SUM(H8:H16)</f>
        <v>41686716.51</v>
      </c>
      <c r="I17" s="23" t="n">
        <f aca="false">SUM(I8:I16)</f>
        <v>63500642.16</v>
      </c>
      <c r="J17" s="23" t="n">
        <f aca="false">SUM(J8:J16)</f>
        <v>50442322.49</v>
      </c>
      <c r="K17" s="23" t="n">
        <f aca="false">SUM(K8:K16)</f>
        <v>43795218.51</v>
      </c>
      <c r="L17" s="23" t="n">
        <f aca="false">SUM(L8:L16)</f>
        <v>44206212.45</v>
      </c>
      <c r="M17" s="23" t="n">
        <f aca="false">SUM(M8:M16)</f>
        <v>0</v>
      </c>
      <c r="N17" s="23" t="n">
        <f aca="false">SUM(N8:N16)</f>
        <v>0</v>
      </c>
      <c r="O17" s="23" t="n">
        <f aca="false">SUM(O8:O16)</f>
        <v>0</v>
      </c>
      <c r="P17" s="23" t="n">
        <f aca="false">SUM(P8:P16)</f>
        <v>420512385.95</v>
      </c>
      <c r="Q17" s="24" t="n">
        <f aca="false">SUM(Q8:Q16)</f>
        <v>199336846.05</v>
      </c>
      <c r="S17" s="25"/>
    </row>
    <row r="18" customFormat="false" ht="13.9" hidden="false" customHeight="true" outlineLevel="0" collapsed="false">
      <c r="B18" s="22" t="s">
        <v>29</v>
      </c>
      <c r="C18" s="26" t="n">
        <v>132491400</v>
      </c>
      <c r="D18" s="27" t="n">
        <v>0</v>
      </c>
      <c r="E18" s="26" t="n">
        <v>3369291</v>
      </c>
      <c r="F18" s="23" t="n">
        <v>1452921.39</v>
      </c>
      <c r="G18" s="23" t="n">
        <v>7547899.37</v>
      </c>
      <c r="H18" s="23" t="n">
        <v>4336970.44</v>
      </c>
      <c r="I18" s="23" t="n">
        <v>1642465.97</v>
      </c>
      <c r="J18" s="23" t="n">
        <v>5646528.68</v>
      </c>
      <c r="K18" s="23" t="n">
        <v>3240840</v>
      </c>
      <c r="L18" s="23" t="n">
        <v>18136773.78</v>
      </c>
      <c r="M18" s="23"/>
      <c r="N18" s="23"/>
      <c r="O18" s="23"/>
      <c r="P18" s="28" t="n">
        <f aca="false">D18+E18+F18+G18+H18+I18+J18+K18+L18</f>
        <v>45373690.63</v>
      </c>
      <c r="Q18" s="29" t="n">
        <f aca="false">C18-P18</f>
        <v>87117709.37</v>
      </c>
    </row>
    <row r="19" customFormat="false" ht="13.9" hidden="false" customHeight="true" outlineLevel="0" collapsed="false">
      <c r="B19" s="22" t="s">
        <v>30</v>
      </c>
      <c r="C19" s="23" t="n">
        <f aca="false">SUM(C20:C22)</f>
        <v>67568274</v>
      </c>
      <c r="D19" s="23" t="n">
        <f aca="false">SUM(D20:D22)</f>
        <v>0</v>
      </c>
      <c r="E19" s="23" t="n">
        <f aca="false">SUM(E20:E22)</f>
        <v>0</v>
      </c>
      <c r="F19" s="23" t="n">
        <f aca="false">SUM(F20:F22)</f>
        <v>2150271.84</v>
      </c>
      <c r="G19" s="23" t="n">
        <f aca="false">SUM(G20:G22)</f>
        <v>6171866.92</v>
      </c>
      <c r="H19" s="23" t="n">
        <f aca="false">SUM(H20:H22)</f>
        <v>9419051.53</v>
      </c>
      <c r="I19" s="23" t="n">
        <f aca="false">SUM(I20:I22)</f>
        <v>4868621.22</v>
      </c>
      <c r="J19" s="23" t="n">
        <f aca="false">SUM(J20:J22)</f>
        <v>7511672.62</v>
      </c>
      <c r="K19" s="23" t="n">
        <f aca="false">SUM(K20:K22)</f>
        <v>7242857.53</v>
      </c>
      <c r="L19" s="23" t="n">
        <f aca="false">SUM(L20:L22)</f>
        <v>6982423.72</v>
      </c>
      <c r="M19" s="30"/>
      <c r="N19" s="30"/>
      <c r="O19" s="30"/>
      <c r="P19" s="23" t="n">
        <f aca="false">P20+P21+P22</f>
        <v>44346765.38</v>
      </c>
      <c r="Q19" s="29" t="n">
        <f aca="false">Q20+Q21+Q22</f>
        <v>23221508.62</v>
      </c>
      <c r="S19" s="8"/>
      <c r="T19" s="31"/>
      <c r="U19" s="31"/>
    </row>
    <row r="20" customFormat="false" ht="13.9" hidden="false" customHeight="true" outlineLevel="0" collapsed="false">
      <c r="B20" s="20" t="s">
        <v>22</v>
      </c>
      <c r="C20" s="16" t="n">
        <v>13928902</v>
      </c>
      <c r="D20" s="16" t="n">
        <v>0</v>
      </c>
      <c r="E20" s="16" t="n">
        <v>0</v>
      </c>
      <c r="F20" s="16" t="n">
        <v>2150271.84</v>
      </c>
      <c r="G20" s="16" t="n">
        <v>0</v>
      </c>
      <c r="H20" s="16" t="n">
        <v>915470</v>
      </c>
      <c r="I20" s="16" t="n">
        <v>331690.34</v>
      </c>
      <c r="J20" s="16" t="n">
        <v>1661310.01</v>
      </c>
      <c r="K20" s="16" t="n">
        <v>1703125.72</v>
      </c>
      <c r="L20" s="16" t="n">
        <v>1653031.91</v>
      </c>
      <c r="M20" s="16" t="n">
        <v>0</v>
      </c>
      <c r="N20" s="16" t="n">
        <v>0</v>
      </c>
      <c r="O20" s="16" t="n">
        <v>0</v>
      </c>
      <c r="P20" s="18" t="n">
        <f aca="false">D20+E20+F20+G20+H20+I20+J20+K20+L20</f>
        <v>8414899.82</v>
      </c>
      <c r="Q20" s="19" t="n">
        <f aca="false">C20-P20</f>
        <v>5514002.18</v>
      </c>
      <c r="S20" s="8"/>
      <c r="T20" s="31"/>
      <c r="U20" s="31"/>
    </row>
    <row r="21" customFormat="false" ht="13.9" hidden="false" customHeight="true" outlineLevel="0" collapsed="false">
      <c r="B21" s="20" t="s">
        <v>23</v>
      </c>
      <c r="C21" s="16" t="n">
        <v>47387015</v>
      </c>
      <c r="D21" s="16" t="n">
        <v>0</v>
      </c>
      <c r="E21" s="16" t="n">
        <v>0</v>
      </c>
      <c r="F21" s="16" t="n">
        <v>0</v>
      </c>
      <c r="G21" s="16" t="n">
        <v>6171866.92</v>
      </c>
      <c r="H21" s="16" t="n">
        <v>8052881.53</v>
      </c>
      <c r="I21" s="16" t="n">
        <v>3723227.76</v>
      </c>
      <c r="J21" s="16" t="n">
        <v>5088459.67</v>
      </c>
      <c r="K21" s="16" t="n">
        <v>4777443.72</v>
      </c>
      <c r="L21" s="16" t="n">
        <v>4805352.67</v>
      </c>
      <c r="M21" s="16"/>
      <c r="N21" s="16"/>
      <c r="O21" s="16"/>
      <c r="P21" s="18" t="n">
        <f aca="false">D21+E21+F21+G21+H21+I21+J21+K21+L21</f>
        <v>32619232.27</v>
      </c>
      <c r="Q21" s="19" t="n">
        <f aca="false">C21-P21</f>
        <v>14767782.73</v>
      </c>
      <c r="S21" s="8"/>
      <c r="T21" s="31"/>
      <c r="U21" s="31"/>
    </row>
    <row r="22" customFormat="false" ht="13.9" hidden="false" customHeight="true" outlineLevel="0" collapsed="false">
      <c r="B22" s="20" t="s">
        <v>24</v>
      </c>
      <c r="C22" s="16" t="n">
        <v>6252357</v>
      </c>
      <c r="D22" s="16" t="n">
        <v>0</v>
      </c>
      <c r="E22" s="16" t="n">
        <v>0</v>
      </c>
      <c r="F22" s="16" t="n">
        <v>0</v>
      </c>
      <c r="G22" s="16" t="n">
        <v>0</v>
      </c>
      <c r="H22" s="16" t="n">
        <v>450700</v>
      </c>
      <c r="I22" s="16" t="n">
        <v>813703.12</v>
      </c>
      <c r="J22" s="16" t="n">
        <v>761902.94</v>
      </c>
      <c r="K22" s="16" t="n">
        <v>762288.09</v>
      </c>
      <c r="L22" s="16" t="n">
        <v>524039.14</v>
      </c>
      <c r="M22" s="16"/>
      <c r="N22" s="16"/>
      <c r="O22" s="16"/>
      <c r="P22" s="18" t="n">
        <f aca="false">D22+E22+F22+G22+H22+I22+J22+K22+L22</f>
        <v>3312633.29</v>
      </c>
      <c r="Q22" s="19" t="n">
        <f aca="false">C22-P22</f>
        <v>2939723.71</v>
      </c>
      <c r="S22" s="8"/>
      <c r="T22" s="8"/>
      <c r="U22" s="8"/>
      <c r="V22" s="8"/>
    </row>
    <row r="23" customFormat="false" ht="13.9" hidden="false" customHeight="true" outlineLevel="0" collapsed="false">
      <c r="B23" s="22" t="s">
        <v>31</v>
      </c>
      <c r="C23" s="23" t="n">
        <f aca="false">C17+C18+C19</f>
        <v>819908906</v>
      </c>
      <c r="D23" s="23" t="n">
        <f aca="false">D17+D18+D19</f>
        <v>41332798.34</v>
      </c>
      <c r="E23" s="23" t="n">
        <f aca="false">E17+E18+E19</f>
        <v>50611502.11</v>
      </c>
      <c r="F23" s="23" t="n">
        <f aca="false">F17+F18+F19</f>
        <v>49622860.47</v>
      </c>
      <c r="G23" s="23" t="n">
        <f aca="false">G17+G18+G19</f>
        <v>56006363.43</v>
      </c>
      <c r="H23" s="23" t="n">
        <f aca="false">H17+H18+H19</f>
        <v>55442738.48</v>
      </c>
      <c r="I23" s="23" t="n">
        <f aca="false">I17+I18+I19</f>
        <v>70011729.35</v>
      </c>
      <c r="J23" s="23" t="n">
        <f aca="false">J17+J18+J19</f>
        <v>63600523.79</v>
      </c>
      <c r="K23" s="23" t="n">
        <f aca="false">K17+K18+K19</f>
        <v>54278916.04</v>
      </c>
      <c r="L23" s="23" t="n">
        <f aca="false">L17+L18+L19</f>
        <v>69325409.95</v>
      </c>
      <c r="M23" s="23" t="n">
        <f aca="false">M17+M18+M19</f>
        <v>0</v>
      </c>
      <c r="N23" s="23" t="n">
        <f aca="false">N17+N18+N19</f>
        <v>0</v>
      </c>
      <c r="O23" s="23" t="n">
        <f aca="false">O17+O18+O19</f>
        <v>0</v>
      </c>
      <c r="P23" s="23" t="n">
        <f aca="false">P17+P18+P19</f>
        <v>510232841.96</v>
      </c>
      <c r="Q23" s="29" t="n">
        <f aca="false">Q17+Q18+Q19</f>
        <v>309676064.04</v>
      </c>
    </row>
    <row r="24" customFormat="false" ht="15" hidden="false" customHeight="true" outlineLevel="0" collapsed="false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6" customFormat="false" ht="17.45" hidden="false" customHeight="true" outlineLevel="0" collapsed="false">
      <c r="B26" s="9" t="s">
        <v>4</v>
      </c>
      <c r="C26" s="10" t="s">
        <v>32</v>
      </c>
      <c r="D26" s="11" t="s">
        <v>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 t="s">
        <v>7</v>
      </c>
    </row>
    <row r="27" customFormat="false" ht="13.9" hidden="false" customHeight="true" outlineLevel="0" collapsed="false">
      <c r="B27" s="9"/>
      <c r="C27" s="10" t="s">
        <v>8</v>
      </c>
      <c r="D27" s="13" t="s">
        <v>9</v>
      </c>
      <c r="E27" s="13" t="s">
        <v>10</v>
      </c>
      <c r="F27" s="13" t="s">
        <v>11</v>
      </c>
      <c r="G27" s="13" t="s">
        <v>12</v>
      </c>
      <c r="H27" s="13" t="s">
        <v>13</v>
      </c>
      <c r="I27" s="13" t="s">
        <v>14</v>
      </c>
      <c r="J27" s="13" t="s">
        <v>15</v>
      </c>
      <c r="K27" s="13" t="s">
        <v>16</v>
      </c>
      <c r="L27" s="13" t="s">
        <v>17</v>
      </c>
      <c r="M27" s="14" t="n">
        <v>43009</v>
      </c>
      <c r="N27" s="14" t="n">
        <v>43040</v>
      </c>
      <c r="O27" s="14" t="n">
        <v>43070</v>
      </c>
      <c r="P27" s="10" t="s">
        <v>18</v>
      </c>
      <c r="Q27" s="12"/>
    </row>
    <row r="28" customFormat="false" ht="13.9" hidden="false" customHeight="true" outlineLevel="0" collapsed="false">
      <c r="B28" s="20" t="s">
        <v>22</v>
      </c>
      <c r="C28" s="33" t="n">
        <v>24</v>
      </c>
      <c r="D28" s="16" t="n">
        <v>0</v>
      </c>
      <c r="E28" s="16" t="n">
        <v>0</v>
      </c>
      <c r="F28" s="16" t="n">
        <v>0</v>
      </c>
      <c r="G28" s="16" t="n">
        <v>0</v>
      </c>
      <c r="H28" s="16" t="n">
        <v>0</v>
      </c>
      <c r="I28" s="16" t="n">
        <v>0</v>
      </c>
      <c r="J28" s="16" t="n">
        <v>0</v>
      </c>
      <c r="K28" s="16" t="n">
        <v>0</v>
      </c>
      <c r="L28" s="16" t="n">
        <v>0</v>
      </c>
      <c r="M28" s="16"/>
      <c r="N28" s="16"/>
      <c r="O28" s="16"/>
      <c r="P28" s="18" t="n">
        <f aca="false">D28+E28+F28+G28+H28+I28+J28+K28+L28</f>
        <v>0</v>
      </c>
      <c r="Q28" s="19" t="n">
        <f aca="false">C28-P28</f>
        <v>24</v>
      </c>
    </row>
    <row r="29" customFormat="false" ht="13.9" hidden="false" customHeight="true" outlineLevel="0" collapsed="false">
      <c r="B29" s="20" t="s">
        <v>23</v>
      </c>
      <c r="C29" s="33" t="n">
        <v>30591971</v>
      </c>
      <c r="D29" s="16" t="n">
        <v>74089.19</v>
      </c>
      <c r="E29" s="16" t="n">
        <v>1860422.44</v>
      </c>
      <c r="F29" s="16" t="n">
        <v>2899775.09</v>
      </c>
      <c r="G29" s="16" t="n">
        <v>3116679.8</v>
      </c>
      <c r="H29" s="16" t="n">
        <v>2507829.3</v>
      </c>
      <c r="I29" s="16" t="n">
        <v>2657955.15</v>
      </c>
      <c r="J29" s="16" t="n">
        <v>1827819.24</v>
      </c>
      <c r="K29" s="16" t="n">
        <v>1789055.21</v>
      </c>
      <c r="L29" s="16" t="n">
        <v>1808211.26</v>
      </c>
      <c r="M29" s="16"/>
      <c r="N29" s="16"/>
      <c r="O29" s="16"/>
      <c r="P29" s="18" t="n">
        <f aca="false">D29+E29+F29+G29+H29+I29+J29+K29+L29</f>
        <v>18541836.68</v>
      </c>
      <c r="Q29" s="19" t="n">
        <f aca="false">C29-P29</f>
        <v>12050134.32</v>
      </c>
      <c r="S29" s="8"/>
      <c r="T29" s="32"/>
    </row>
    <row r="30" customFormat="false" ht="13.9" hidden="false" customHeight="true" outlineLevel="0" collapsed="false">
      <c r="B30" s="20" t="s">
        <v>24</v>
      </c>
      <c r="C30" s="33" t="n">
        <v>12743684</v>
      </c>
      <c r="D30" s="16" t="n">
        <v>26703.39</v>
      </c>
      <c r="E30" s="16" t="n">
        <v>861431.68</v>
      </c>
      <c r="F30" s="16" t="n">
        <v>1067747.22</v>
      </c>
      <c r="G30" s="16" t="n">
        <v>1143753.58</v>
      </c>
      <c r="H30" s="16" t="n">
        <v>837758.61</v>
      </c>
      <c r="I30" s="16" t="n">
        <v>908119</v>
      </c>
      <c r="J30" s="16" t="n">
        <v>901332.52</v>
      </c>
      <c r="K30" s="16" t="n">
        <v>566514.33</v>
      </c>
      <c r="L30" s="16" t="n">
        <v>473651.08</v>
      </c>
      <c r="M30" s="16"/>
      <c r="N30" s="16"/>
      <c r="O30" s="16"/>
      <c r="P30" s="18" t="n">
        <f aca="false">D30+E30+F30+G30+H30+I30+J30+K30+L30</f>
        <v>6787011.41</v>
      </c>
      <c r="Q30" s="19" t="n">
        <f aca="false">C30-P30</f>
        <v>5956672.59</v>
      </c>
      <c r="S30" s="32"/>
      <c r="T30" s="32"/>
    </row>
    <row r="31" customFormat="false" ht="13.9" hidden="false" customHeight="true" outlineLevel="0" collapsed="false">
      <c r="B31" s="20" t="s">
        <v>26</v>
      </c>
      <c r="C31" s="33" t="n">
        <v>8821031.28</v>
      </c>
      <c r="D31" s="16" t="n">
        <v>0</v>
      </c>
      <c r="E31" s="16" t="n">
        <v>0</v>
      </c>
      <c r="F31" s="21" t="n">
        <v>97468.74</v>
      </c>
      <c r="G31" s="16" t="n">
        <v>21518.1</v>
      </c>
      <c r="H31" s="16" t="n">
        <v>516070.93</v>
      </c>
      <c r="I31" s="16" t="n">
        <v>180201.01</v>
      </c>
      <c r="J31" s="16" t="n">
        <v>26049.39</v>
      </c>
      <c r="K31" s="16" t="n">
        <v>342857.04</v>
      </c>
      <c r="L31" s="16" t="n">
        <v>80776.63</v>
      </c>
      <c r="M31" s="16"/>
      <c r="N31" s="16"/>
      <c r="O31" s="16"/>
      <c r="P31" s="18" t="n">
        <f aca="false">D31+E31+F31+G31+H31+I31+J31+K31+L31</f>
        <v>1264941.84</v>
      </c>
      <c r="Q31" s="19" t="n">
        <f aca="false">C31-P31</f>
        <v>7556089.44</v>
      </c>
      <c r="S31" s="32"/>
    </row>
    <row r="32" customFormat="false" ht="13.9" hidden="false" customHeight="true" outlineLevel="0" collapsed="false">
      <c r="B32" s="20" t="s">
        <v>27</v>
      </c>
      <c r="C32" s="33" t="n">
        <v>3950659.72</v>
      </c>
      <c r="D32" s="16" t="n">
        <v>0</v>
      </c>
      <c r="E32" s="16" t="n">
        <v>0</v>
      </c>
      <c r="F32" s="16" t="n">
        <v>5479.76</v>
      </c>
      <c r="G32" s="16" t="n">
        <v>1550</v>
      </c>
      <c r="H32" s="16" t="n">
        <v>122109.03</v>
      </c>
      <c r="I32" s="16" t="n">
        <v>33056.48</v>
      </c>
      <c r="J32" s="16" t="n">
        <v>13678.55</v>
      </c>
      <c r="K32" s="16" t="n">
        <v>166322.3</v>
      </c>
      <c r="L32" s="16" t="n">
        <v>6499</v>
      </c>
      <c r="M32" s="16"/>
      <c r="N32" s="16"/>
      <c r="O32" s="16"/>
      <c r="P32" s="18" t="n">
        <f aca="false">D32+E32+F32+G32+H32+I32+J32+K32+L32</f>
        <v>348695.12</v>
      </c>
      <c r="Q32" s="19" t="n">
        <f aca="false">C32-P32</f>
        <v>3601964.6</v>
      </c>
    </row>
    <row r="33" customFormat="false" ht="13.9" hidden="false" customHeight="true" outlineLevel="0" collapsed="false">
      <c r="B33" s="22" t="s">
        <v>33</v>
      </c>
      <c r="C33" s="34" t="n">
        <f aca="false">SUM(C28:C32)</f>
        <v>56107370</v>
      </c>
      <c r="D33" s="23" t="n">
        <f aca="false">SUM(D28:D32)</f>
        <v>100792.58</v>
      </c>
      <c r="E33" s="23" t="n">
        <f aca="false">SUM(E28:E32)</f>
        <v>2721854.12</v>
      </c>
      <c r="F33" s="23" t="n">
        <f aca="false">SUM(F28:F32)</f>
        <v>4070470.81</v>
      </c>
      <c r="G33" s="23" t="n">
        <f aca="false">SUM(G28:G32)</f>
        <v>4283501.48</v>
      </c>
      <c r="H33" s="23" t="n">
        <f aca="false">SUM(H28:H32)</f>
        <v>3983767.87</v>
      </c>
      <c r="I33" s="23" t="n">
        <f aca="false">SUM(I28:I32)</f>
        <v>3779331.64</v>
      </c>
      <c r="J33" s="23" t="n">
        <f aca="false">SUM(J28:J32)</f>
        <v>2768879.7</v>
      </c>
      <c r="K33" s="23" t="n">
        <f aca="false">SUM(K28:K32)</f>
        <v>2864748.88</v>
      </c>
      <c r="L33" s="23" t="n">
        <f aca="false">SUM(L28:L32)</f>
        <v>2369137.97</v>
      </c>
      <c r="M33" s="23" t="n">
        <f aca="false">SUM(M28:M32)</f>
        <v>0</v>
      </c>
      <c r="N33" s="23" t="n">
        <f aca="false">SUM(N28:N32)</f>
        <v>0</v>
      </c>
      <c r="O33" s="23" t="n">
        <f aca="false">SUM(O28:O32)</f>
        <v>0</v>
      </c>
      <c r="P33" s="23" t="n">
        <f aca="false">SUM(P28:P32)</f>
        <v>26942485.05</v>
      </c>
      <c r="Q33" s="24" t="n">
        <f aca="false">SUM(Q28:Q32)</f>
        <v>29164884.95</v>
      </c>
    </row>
    <row r="34" customFormat="false" ht="13.9" hidden="false" customHeight="true" outlineLevel="0" collapsed="false">
      <c r="C34" s="35"/>
      <c r="F34" s="31"/>
      <c r="P34" s="8"/>
    </row>
    <row r="35" customFormat="false" ht="13.9" hidden="false" customHeight="true" outlineLevel="0" collapsed="false">
      <c r="C35" s="36"/>
      <c r="F35" s="31"/>
      <c r="P35" s="32"/>
      <c r="S35" s="32"/>
    </row>
    <row r="36" customFormat="false" ht="17.45" hidden="false" customHeight="true" outlineLevel="0" collapsed="false">
      <c r="B36" s="9" t="s">
        <v>4</v>
      </c>
      <c r="C36" s="10" t="s">
        <v>34</v>
      </c>
      <c r="D36" s="11" t="s">
        <v>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 t="s">
        <v>7</v>
      </c>
    </row>
    <row r="37" customFormat="false" ht="13.9" hidden="false" customHeight="true" outlineLevel="0" collapsed="false">
      <c r="B37" s="9"/>
      <c r="C37" s="10" t="s">
        <v>8</v>
      </c>
      <c r="D37" s="13" t="s">
        <v>9</v>
      </c>
      <c r="E37" s="13" t="s">
        <v>10</v>
      </c>
      <c r="F37" s="13" t="s">
        <v>11</v>
      </c>
      <c r="G37" s="13" t="s">
        <v>12</v>
      </c>
      <c r="H37" s="13" t="s">
        <v>13</v>
      </c>
      <c r="I37" s="13" t="s">
        <v>14</v>
      </c>
      <c r="J37" s="13" t="s">
        <v>15</v>
      </c>
      <c r="K37" s="13" t="s">
        <v>16</v>
      </c>
      <c r="L37" s="13" t="s">
        <v>17</v>
      </c>
      <c r="M37" s="14" t="n">
        <v>43009</v>
      </c>
      <c r="N37" s="14" t="n">
        <v>43040</v>
      </c>
      <c r="O37" s="14" t="n">
        <v>43070</v>
      </c>
      <c r="P37" s="10" t="s">
        <v>18</v>
      </c>
      <c r="Q37" s="12"/>
    </row>
    <row r="38" customFormat="false" ht="13.9" hidden="false" customHeight="true" outlineLevel="0" collapsed="false">
      <c r="B38" s="15" t="s">
        <v>19</v>
      </c>
      <c r="C38" s="16" t="n">
        <f aca="false">C8</f>
        <v>91536959</v>
      </c>
      <c r="D38" s="16" t="n">
        <f aca="false">D8</f>
        <v>5969607.09</v>
      </c>
      <c r="E38" s="16" t="n">
        <f aca="false">E8</f>
        <v>6496920.15</v>
      </c>
      <c r="F38" s="16" t="n">
        <f aca="false">F8</f>
        <v>6469794.96</v>
      </c>
      <c r="G38" s="16" t="n">
        <f aca="false">G8</f>
        <v>6544640.92</v>
      </c>
      <c r="H38" s="16" t="n">
        <f aca="false">H8</f>
        <v>6533191.49</v>
      </c>
      <c r="I38" s="16" t="n">
        <f aca="false">I8</f>
        <v>9608529.77</v>
      </c>
      <c r="J38" s="16" t="n">
        <f aca="false">J8</f>
        <v>7543911.87</v>
      </c>
      <c r="K38" s="16" t="n">
        <f aca="false">K8</f>
        <v>6620532.91</v>
      </c>
      <c r="L38" s="16" t="n">
        <f aca="false">L8</f>
        <v>6144303.76</v>
      </c>
      <c r="M38" s="16" t="n">
        <f aca="false">M8</f>
        <v>0</v>
      </c>
      <c r="N38" s="16" t="n">
        <f aca="false">N8</f>
        <v>0</v>
      </c>
      <c r="O38" s="16" t="n">
        <f aca="false">O8</f>
        <v>0</v>
      </c>
      <c r="P38" s="18" t="n">
        <f aca="false">D38+E38+F38+G38+H38+I38+J38+K38+L38</f>
        <v>61931432.92</v>
      </c>
      <c r="Q38" s="19" t="n">
        <f aca="false">C38-P38</f>
        <v>29605526.08</v>
      </c>
    </row>
    <row r="39" customFormat="false" ht="13.9" hidden="false" customHeight="true" outlineLevel="0" collapsed="false">
      <c r="B39" s="15" t="s">
        <v>20</v>
      </c>
      <c r="C39" s="16" t="n">
        <f aca="false">C9</f>
        <v>376716832</v>
      </c>
      <c r="D39" s="16" t="n">
        <f aca="false">D9</f>
        <v>22325352.55</v>
      </c>
      <c r="E39" s="16" t="n">
        <f aca="false">E9</f>
        <v>27233252.51</v>
      </c>
      <c r="F39" s="16" t="n">
        <f aca="false">F9</f>
        <v>27645735.48</v>
      </c>
      <c r="G39" s="16" t="n">
        <f aca="false">G9</f>
        <v>28002291.06</v>
      </c>
      <c r="H39" s="16" t="n">
        <f aca="false">H9</f>
        <v>27818408.72</v>
      </c>
      <c r="I39" s="16" t="n">
        <f aca="false">I9</f>
        <v>41788668.73</v>
      </c>
      <c r="J39" s="16" t="n">
        <f aca="false">J9</f>
        <v>34130017.9</v>
      </c>
      <c r="K39" s="16" t="n">
        <f aca="false">K9</f>
        <v>28745661.28</v>
      </c>
      <c r="L39" s="16" t="n">
        <f aca="false">L9</f>
        <v>29662694.99</v>
      </c>
      <c r="M39" s="16" t="n">
        <f aca="false">M9</f>
        <v>0</v>
      </c>
      <c r="N39" s="16" t="n">
        <f aca="false">N9</f>
        <v>0</v>
      </c>
      <c r="O39" s="16" t="n">
        <f aca="false">O9</f>
        <v>0</v>
      </c>
      <c r="P39" s="18" t="n">
        <f aca="false">D39+E39+F39+G39+H39+I39+J39+K39+L39</f>
        <v>267352083.22</v>
      </c>
      <c r="Q39" s="19" t="n">
        <f aca="false">C39-P39</f>
        <v>109364748.78</v>
      </c>
    </row>
    <row r="40" customFormat="false" ht="13.9" hidden="false" customHeight="true" outlineLevel="0" collapsed="false">
      <c r="B40" s="15" t="s">
        <v>21</v>
      </c>
      <c r="C40" s="16" t="n">
        <f aca="false">C10</f>
        <v>65206444</v>
      </c>
      <c r="D40" s="16" t="n">
        <f aca="false">D10</f>
        <v>4128019.65</v>
      </c>
      <c r="E40" s="16" t="n">
        <f aca="false">E10</f>
        <v>4607243.67</v>
      </c>
      <c r="F40" s="16" t="n">
        <f aca="false">F10</f>
        <v>4809296.72</v>
      </c>
      <c r="G40" s="16" t="n">
        <f aca="false">G10</f>
        <v>4709058.24</v>
      </c>
      <c r="H40" s="16" t="n">
        <f aca="false">H10</f>
        <v>4711414.66</v>
      </c>
      <c r="I40" s="16" t="n">
        <f aca="false">I10</f>
        <v>6957940.48</v>
      </c>
      <c r="J40" s="16" t="n">
        <f aca="false">J10</f>
        <v>5213364.52</v>
      </c>
      <c r="K40" s="16" t="n">
        <f aca="false">K10</f>
        <v>4578185.15</v>
      </c>
      <c r="L40" s="16" t="n">
        <f aca="false">L10</f>
        <v>4619795.28</v>
      </c>
      <c r="M40" s="16" t="n">
        <f aca="false">M10</f>
        <v>0</v>
      </c>
      <c r="N40" s="16" t="n">
        <f aca="false">N10</f>
        <v>0</v>
      </c>
      <c r="O40" s="16" t="n">
        <f aca="false">O10</f>
        <v>0</v>
      </c>
      <c r="P40" s="18" t="n">
        <f aca="false">D40+E40+F40+G40+H40+I40+J40+K40+L40</f>
        <v>44334318.37</v>
      </c>
      <c r="Q40" s="19" t="n">
        <f aca="false">C40-P40</f>
        <v>20872125.63</v>
      </c>
    </row>
    <row r="41" customFormat="false" ht="13.9" hidden="false" customHeight="true" outlineLevel="0" collapsed="false">
      <c r="B41" s="20" t="s">
        <v>22</v>
      </c>
      <c r="C41" s="16" t="n">
        <f aca="false">C11+C28</f>
        <v>12673584</v>
      </c>
      <c r="D41" s="16" t="n">
        <f aca="false">D11+D28</f>
        <v>2071990.57</v>
      </c>
      <c r="E41" s="16" t="n">
        <f aca="false">E11+E28</f>
        <v>2028111.08</v>
      </c>
      <c r="F41" s="16" t="n">
        <f aca="false">F11+F28</f>
        <v>56.66</v>
      </c>
      <c r="G41" s="16" t="n">
        <f aca="false">G11+G28</f>
        <v>2151171.55</v>
      </c>
      <c r="H41" s="16" t="n">
        <f aca="false">H11+H28</f>
        <v>1770126.91</v>
      </c>
      <c r="I41" s="16" t="n">
        <f aca="false">I11+I28</f>
        <v>1894084.67</v>
      </c>
      <c r="J41" s="16" t="n">
        <f aca="false">J11+J28</f>
        <v>529349.05</v>
      </c>
      <c r="K41" s="16" t="n">
        <f aca="false">K11+K28</f>
        <v>478300</v>
      </c>
      <c r="L41" s="16" t="n">
        <f aca="false">L11+L28</f>
        <v>479279.99</v>
      </c>
      <c r="M41" s="16" t="n">
        <f aca="false">M11+M28</f>
        <v>0</v>
      </c>
      <c r="N41" s="16" t="n">
        <f aca="false">N11+N28</f>
        <v>0</v>
      </c>
      <c r="O41" s="16" t="n">
        <f aca="false">O11+O28</f>
        <v>0</v>
      </c>
      <c r="P41" s="18" t="n">
        <f aca="false">D41+E41+F41+G41+H41+I41+J41+K41+L41</f>
        <v>11402470.48</v>
      </c>
      <c r="Q41" s="19" t="n">
        <f aca="false">C41-P41</f>
        <v>1271113.52</v>
      </c>
    </row>
    <row r="42" customFormat="false" ht="13.9" hidden="false" customHeight="true" outlineLevel="0" collapsed="false">
      <c r="B42" s="20" t="s">
        <v>23</v>
      </c>
      <c r="C42" s="16" t="n">
        <f aca="false">C12+C29</f>
        <v>79657607</v>
      </c>
      <c r="D42" s="16" t="n">
        <f aca="false">D12+D29</f>
        <v>6162794.91</v>
      </c>
      <c r="E42" s="16" t="n">
        <f aca="false">E12+E29</f>
        <v>7988906.85</v>
      </c>
      <c r="F42" s="16" t="n">
        <f aca="false">F12+F29</f>
        <v>9133034.14</v>
      </c>
      <c r="G42" s="16" t="n">
        <f aca="false">G12+G29</f>
        <v>3170653.88</v>
      </c>
      <c r="H42" s="16" t="n">
        <f aca="false">H12+H29</f>
        <v>2534044.33</v>
      </c>
      <c r="I42" s="16" t="n">
        <f aca="false">I12+I29</f>
        <v>5823450.05</v>
      </c>
      <c r="J42" s="16" t="n">
        <f aca="false">J12+J29</f>
        <v>4528622.02</v>
      </c>
      <c r="K42" s="16" t="n">
        <f aca="false">K12+K29</f>
        <v>4444207.75</v>
      </c>
      <c r="L42" s="16" t="n">
        <f aca="false">L12+L29</f>
        <v>4280664.2</v>
      </c>
      <c r="M42" s="16" t="n">
        <f aca="false">M12+M29</f>
        <v>0</v>
      </c>
      <c r="N42" s="16" t="n">
        <f aca="false">N12+N29</f>
        <v>0</v>
      </c>
      <c r="O42" s="16" t="n">
        <f aca="false">O12+O29</f>
        <v>0</v>
      </c>
      <c r="P42" s="18" t="n">
        <f aca="false">D42+E42+F42+G42+H42+I42+J42+K42+L42</f>
        <v>48066378.13</v>
      </c>
      <c r="Q42" s="19" t="n">
        <f aca="false">C42-P42</f>
        <v>31591228.87</v>
      </c>
    </row>
    <row r="43" customFormat="false" ht="13.9" hidden="false" customHeight="true" outlineLevel="0" collapsed="false">
      <c r="B43" s="20" t="s">
        <v>24</v>
      </c>
      <c r="C43" s="16" t="n">
        <f aca="false">C13+C30</f>
        <v>26970207</v>
      </c>
      <c r="D43" s="16" t="n">
        <f aca="false">D13+D30</f>
        <v>775826.15</v>
      </c>
      <c r="E43" s="16" t="n">
        <f aca="false">E13+E30</f>
        <v>1609630.97</v>
      </c>
      <c r="F43" s="16" t="n">
        <f aca="false">F13+F30</f>
        <v>1897783.59</v>
      </c>
      <c r="G43" s="16" t="n">
        <f aca="false">G13+G30</f>
        <v>1969214.87</v>
      </c>
      <c r="H43" s="16" t="n">
        <f aca="false">H13+H30</f>
        <v>1665118.31</v>
      </c>
      <c r="I43" s="16" t="n">
        <f aca="false">I13+I30</f>
        <v>994042.61</v>
      </c>
      <c r="J43" s="16" t="n">
        <f aca="false">J13+J30</f>
        <v>1226208.89</v>
      </c>
      <c r="K43" s="16" t="n">
        <f aca="false">K13+K30</f>
        <v>849061.77</v>
      </c>
      <c r="L43" s="16" t="n">
        <f aca="false">L13+L30</f>
        <v>1237256.57</v>
      </c>
      <c r="M43" s="16" t="n">
        <f aca="false">M13+M30</f>
        <v>0</v>
      </c>
      <c r="N43" s="16" t="n">
        <f aca="false">N13+N30</f>
        <v>0</v>
      </c>
      <c r="O43" s="16" t="n">
        <f aca="false">O13+O30</f>
        <v>0</v>
      </c>
      <c r="P43" s="18" t="n">
        <f aca="false">D43+E43+F43+G43+H43+I43+J43+K43+L43</f>
        <v>12224143.73</v>
      </c>
      <c r="Q43" s="19" t="n">
        <f aca="false">C43-P43</f>
        <v>14746063.27</v>
      </c>
    </row>
    <row r="44" customFormat="false" ht="13.9" hidden="false" customHeight="true" outlineLevel="0" collapsed="false">
      <c r="B44" s="20" t="s">
        <v>35</v>
      </c>
      <c r="C44" s="16" t="n">
        <f aca="false">C14</f>
        <v>422600</v>
      </c>
      <c r="D44" s="16" t="n">
        <f aca="false">D14</f>
        <v>0</v>
      </c>
      <c r="E44" s="16" t="n">
        <f aca="false">E14</f>
        <v>0</v>
      </c>
      <c r="F44" s="16" t="n">
        <f aca="false">F14</f>
        <v>31488</v>
      </c>
      <c r="G44" s="16" t="n">
        <f aca="false">G14</f>
        <v>0</v>
      </c>
      <c r="H44" s="16" t="n">
        <f aca="false">H14</f>
        <v>0</v>
      </c>
      <c r="I44" s="16" t="n">
        <f aca="false">I14</f>
        <v>0</v>
      </c>
      <c r="J44" s="16" t="n">
        <f aca="false">J14</f>
        <v>0</v>
      </c>
      <c r="K44" s="16" t="n">
        <f aca="false">K14</f>
        <v>12526</v>
      </c>
      <c r="L44" s="16" t="n">
        <f aca="false">L14</f>
        <v>2120</v>
      </c>
      <c r="M44" s="16" t="n">
        <f aca="false">M14</f>
        <v>0</v>
      </c>
      <c r="N44" s="16" t="n">
        <f aca="false">N14</f>
        <v>0</v>
      </c>
      <c r="O44" s="16" t="n">
        <f aca="false">O14</f>
        <v>0</v>
      </c>
      <c r="P44" s="18" t="n">
        <f aca="false">D44+E44+F44+G44+H44+I44+J44+K44+L44</f>
        <v>46134</v>
      </c>
      <c r="Q44" s="19" t="n">
        <f aca="false">C44-P44</f>
        <v>376466</v>
      </c>
    </row>
    <row r="45" customFormat="false" ht="13.9" hidden="false" customHeight="true" outlineLevel="0" collapsed="false">
      <c r="B45" s="20" t="s">
        <v>26</v>
      </c>
      <c r="C45" s="16" t="n">
        <f aca="false">C15+C31</f>
        <v>15637689.28</v>
      </c>
      <c r="D45" s="16" t="n">
        <f aca="false">D15+D31</f>
        <v>0</v>
      </c>
      <c r="E45" s="16" t="n">
        <f aca="false">E15+E31</f>
        <v>0</v>
      </c>
      <c r="F45" s="16" t="n">
        <f aca="false">F15+F31</f>
        <v>97468.74</v>
      </c>
      <c r="G45" s="16" t="n">
        <f aca="false">G15+G31</f>
        <v>21518.1</v>
      </c>
      <c r="H45" s="16" t="n">
        <f aca="false">H15+H31</f>
        <v>516070.93</v>
      </c>
      <c r="I45" s="16" t="n">
        <f aca="false">I15+I31</f>
        <v>180201.01</v>
      </c>
      <c r="J45" s="16" t="n">
        <f aca="false">J15+J31</f>
        <v>26049.39</v>
      </c>
      <c r="K45" s="16" t="n">
        <f aca="false">K15+K31</f>
        <v>765170.23</v>
      </c>
      <c r="L45" s="16" t="n">
        <f aca="false">L15+L31</f>
        <v>80776.63</v>
      </c>
      <c r="M45" s="16" t="n">
        <f aca="false">M15+M31</f>
        <v>0</v>
      </c>
      <c r="N45" s="16" t="n">
        <f aca="false">N15+N31</f>
        <v>0</v>
      </c>
      <c r="O45" s="16" t="n">
        <f aca="false">O15+O31</f>
        <v>0</v>
      </c>
      <c r="P45" s="18" t="n">
        <f aca="false">D45+E45+F45+G45+H45+I45+J45+K45+L45</f>
        <v>1687255.03</v>
      </c>
      <c r="Q45" s="19" t="n">
        <f aca="false">C45-P45</f>
        <v>13950434.25</v>
      </c>
    </row>
    <row r="46" customFormat="false" ht="13.9" hidden="false" customHeight="true" outlineLevel="0" collapsed="false">
      <c r="B46" s="20" t="s">
        <v>27</v>
      </c>
      <c r="C46" s="16" t="n">
        <f aca="false">C16+C32</f>
        <v>7134679.72</v>
      </c>
      <c r="D46" s="16" t="n">
        <f aca="false">D16+D32</f>
        <v>0</v>
      </c>
      <c r="E46" s="16" t="n">
        <f aca="false">E16+E32</f>
        <v>0</v>
      </c>
      <c r="F46" s="16" t="n">
        <f aca="false">F16+F32</f>
        <v>5479.76</v>
      </c>
      <c r="G46" s="16" t="n">
        <f aca="false">G16+G32</f>
        <v>1550</v>
      </c>
      <c r="H46" s="16" t="n">
        <f aca="false">H16+H32</f>
        <v>122109.03</v>
      </c>
      <c r="I46" s="16" t="n">
        <f aca="false">I16+I32</f>
        <v>33056.48</v>
      </c>
      <c r="J46" s="16" t="n">
        <f aca="false">J16+J32</f>
        <v>13678.55</v>
      </c>
      <c r="K46" s="16" t="n">
        <f aca="false">K16+K32</f>
        <v>166322.3</v>
      </c>
      <c r="L46" s="16" t="n">
        <f aca="false">L16+L32</f>
        <v>68459</v>
      </c>
      <c r="M46" s="16" t="n">
        <f aca="false">M16+M32</f>
        <v>0</v>
      </c>
      <c r="N46" s="16" t="n">
        <f aca="false">N16+N32</f>
        <v>0</v>
      </c>
      <c r="O46" s="16" t="n">
        <f aca="false">O16+O32</f>
        <v>0</v>
      </c>
      <c r="P46" s="18" t="n">
        <f aca="false">D46+E46+F46+G46+H46+I46+J46+K46+L46</f>
        <v>410655.12</v>
      </c>
      <c r="Q46" s="19" t="n">
        <f aca="false">C46-P46</f>
        <v>6724024.6</v>
      </c>
    </row>
    <row r="47" customFormat="false" ht="13.9" hidden="false" customHeight="true" outlineLevel="0" collapsed="false">
      <c r="B47" s="22" t="s">
        <v>28</v>
      </c>
      <c r="C47" s="23" t="n">
        <f aca="false">SUM(C38:C46)</f>
        <v>675956602</v>
      </c>
      <c r="D47" s="23" t="n">
        <f aca="false">SUM(D38:D46)</f>
        <v>41433590.92</v>
      </c>
      <c r="E47" s="23" t="n">
        <f aca="false">SUM(E38:E46)</f>
        <v>49964065.23</v>
      </c>
      <c r="F47" s="23" t="n">
        <f aca="false">SUM(F38:F46)</f>
        <v>50090138.05</v>
      </c>
      <c r="G47" s="23" t="n">
        <f aca="false">SUM(G38:G46)</f>
        <v>46570098.62</v>
      </c>
      <c r="H47" s="23" t="n">
        <f aca="false">SUM(H38:H46)</f>
        <v>45670484.38</v>
      </c>
      <c r="I47" s="23" t="n">
        <f aca="false">SUM(I38:I46)</f>
        <v>67279973.8</v>
      </c>
      <c r="J47" s="28" t="n">
        <f aca="false">SUM(J38:J46)</f>
        <v>53211202.19</v>
      </c>
      <c r="K47" s="28" t="n">
        <f aca="false">SUM(K38:K46)</f>
        <v>46659967.39</v>
      </c>
      <c r="L47" s="28" t="n">
        <f aca="false">SUM(L38:L46)</f>
        <v>46575350.42</v>
      </c>
      <c r="M47" s="28" t="n">
        <f aca="false">SUM(M40:M46)</f>
        <v>0</v>
      </c>
      <c r="N47" s="28" t="n">
        <f aca="false">SUM(N40:N46)</f>
        <v>0</v>
      </c>
      <c r="O47" s="28" t="n">
        <f aca="false">SUM(O40:O46)</f>
        <v>0</v>
      </c>
      <c r="P47" s="23" t="n">
        <f aca="false">SUM(P38:P46)</f>
        <v>447454871</v>
      </c>
      <c r="Q47" s="24" t="n">
        <f aca="false">SUM(Q38:Q46)</f>
        <v>228501731</v>
      </c>
      <c r="S47" s="32"/>
    </row>
    <row r="48" customFormat="false" ht="13.9" hidden="false" customHeight="true" outlineLevel="0" collapsed="false">
      <c r="B48" s="22" t="s">
        <v>29</v>
      </c>
      <c r="C48" s="23" t="n">
        <f aca="false">C18</f>
        <v>132491400</v>
      </c>
      <c r="D48" s="23" t="n">
        <f aca="false">D18</f>
        <v>0</v>
      </c>
      <c r="E48" s="23" t="n">
        <f aca="false">E18</f>
        <v>3369291</v>
      </c>
      <c r="F48" s="23" t="n">
        <f aca="false">F18</f>
        <v>1452921.39</v>
      </c>
      <c r="G48" s="23" t="n">
        <f aca="false">G18</f>
        <v>7547899.37</v>
      </c>
      <c r="H48" s="23" t="n">
        <f aca="false">H18</f>
        <v>4336970.44</v>
      </c>
      <c r="I48" s="23" t="n">
        <f aca="false">I18</f>
        <v>1642465.97</v>
      </c>
      <c r="J48" s="23" t="n">
        <f aca="false">J18</f>
        <v>5646528.68</v>
      </c>
      <c r="K48" s="23" t="n">
        <f aca="false">K18</f>
        <v>3240840</v>
      </c>
      <c r="L48" s="23" t="n">
        <f aca="false">L18</f>
        <v>18136773.78</v>
      </c>
      <c r="M48" s="23" t="n">
        <f aca="false">M18</f>
        <v>0</v>
      </c>
      <c r="N48" s="23" t="n">
        <f aca="false">N18</f>
        <v>0</v>
      </c>
      <c r="O48" s="23" t="n">
        <f aca="false">O18</f>
        <v>0</v>
      </c>
      <c r="P48" s="28" t="n">
        <f aca="false">D48+E48+F48+G48+H48+I48+J48+K48+L48</f>
        <v>45373690.63</v>
      </c>
      <c r="Q48" s="29" t="n">
        <f aca="false">C48-P48</f>
        <v>87117709.37</v>
      </c>
      <c r="S48" s="32"/>
    </row>
    <row r="49" customFormat="false" ht="13.9" hidden="false" customHeight="true" outlineLevel="0" collapsed="false">
      <c r="B49" s="22" t="s">
        <v>30</v>
      </c>
      <c r="C49" s="23" t="n">
        <f aca="false">SUM(C50:C52)</f>
        <v>67568274</v>
      </c>
      <c r="D49" s="28" t="n">
        <f aca="false">D50+D51+D52</f>
        <v>0</v>
      </c>
      <c r="E49" s="28" t="n">
        <f aca="false">E50+E51+E52</f>
        <v>0</v>
      </c>
      <c r="F49" s="28" t="n">
        <f aca="false">F50+F51+F52</f>
        <v>2150271.84</v>
      </c>
      <c r="G49" s="28" t="n">
        <f aca="false">G50+G51+G52</f>
        <v>6171866.92</v>
      </c>
      <c r="H49" s="28" t="n">
        <f aca="false">H50+H51+H52</f>
        <v>9419051.53</v>
      </c>
      <c r="I49" s="28" t="n">
        <f aca="false">I50+I51+I52</f>
        <v>4868621.22</v>
      </c>
      <c r="J49" s="28" t="n">
        <f aca="false">J50+J51+J52</f>
        <v>7511672.62</v>
      </c>
      <c r="K49" s="28" t="n">
        <f aca="false">K50+K51+K52</f>
        <v>7242857.53</v>
      </c>
      <c r="L49" s="28" t="n">
        <f aca="false">L50+L51+L52</f>
        <v>6982423.72</v>
      </c>
      <c r="M49" s="28" t="n">
        <f aca="false">M51+M52</f>
        <v>0</v>
      </c>
      <c r="N49" s="28" t="n">
        <f aca="false">N51+N52</f>
        <v>0</v>
      </c>
      <c r="O49" s="28" t="n">
        <f aca="false">O51+O52</f>
        <v>0</v>
      </c>
      <c r="P49" s="28" t="n">
        <f aca="false">P50+P51+P52</f>
        <v>44346765.38</v>
      </c>
      <c r="Q49" s="29" t="n">
        <f aca="false">Q50+Q51+Q52</f>
        <v>23221508.62</v>
      </c>
    </row>
    <row r="50" customFormat="false" ht="13.9" hidden="false" customHeight="true" outlineLevel="0" collapsed="false">
      <c r="B50" s="20" t="s">
        <v>22</v>
      </c>
      <c r="C50" s="16" t="n">
        <f aca="false">C20</f>
        <v>13928902</v>
      </c>
      <c r="D50" s="16" t="n">
        <f aca="false">D20</f>
        <v>0</v>
      </c>
      <c r="E50" s="16" t="n">
        <f aca="false">E20</f>
        <v>0</v>
      </c>
      <c r="F50" s="16" t="n">
        <f aca="false">F20</f>
        <v>2150271.84</v>
      </c>
      <c r="G50" s="16" t="n">
        <f aca="false">G20</f>
        <v>0</v>
      </c>
      <c r="H50" s="16" t="n">
        <f aca="false">H20</f>
        <v>915470</v>
      </c>
      <c r="I50" s="16" t="n">
        <f aca="false">I20</f>
        <v>331690.34</v>
      </c>
      <c r="J50" s="16" t="n">
        <f aca="false">J20</f>
        <v>1661310.01</v>
      </c>
      <c r="K50" s="16" t="n">
        <f aca="false">K20</f>
        <v>1703125.72</v>
      </c>
      <c r="L50" s="16" t="n">
        <f aca="false">L20</f>
        <v>1653031.91</v>
      </c>
      <c r="M50" s="16" t="n">
        <f aca="false">M20</f>
        <v>0</v>
      </c>
      <c r="N50" s="16" t="n">
        <f aca="false">N20</f>
        <v>0</v>
      </c>
      <c r="O50" s="16" t="n">
        <f aca="false">O20</f>
        <v>0</v>
      </c>
      <c r="P50" s="18" t="n">
        <f aca="false">D50+E50+F50+G50+H50+I50+J50+K50+L50</f>
        <v>8414899.82</v>
      </c>
      <c r="Q50" s="19" t="n">
        <f aca="false">C50-P50</f>
        <v>5514002.18</v>
      </c>
    </row>
    <row r="51" customFormat="false" ht="13.9" hidden="false" customHeight="true" outlineLevel="0" collapsed="false">
      <c r="B51" s="20" t="s">
        <v>23</v>
      </c>
      <c r="C51" s="16" t="n">
        <f aca="false">C21</f>
        <v>47387015</v>
      </c>
      <c r="D51" s="16" t="n">
        <f aca="false">D21</f>
        <v>0</v>
      </c>
      <c r="E51" s="16" t="n">
        <f aca="false">E21</f>
        <v>0</v>
      </c>
      <c r="F51" s="16" t="n">
        <f aca="false">F21</f>
        <v>0</v>
      </c>
      <c r="G51" s="16" t="n">
        <f aca="false">G21</f>
        <v>6171866.92</v>
      </c>
      <c r="H51" s="16" t="n">
        <f aca="false">H21</f>
        <v>8052881.53</v>
      </c>
      <c r="I51" s="16" t="n">
        <f aca="false">I21</f>
        <v>3723227.76</v>
      </c>
      <c r="J51" s="16" t="n">
        <f aca="false">J21</f>
        <v>5088459.67</v>
      </c>
      <c r="K51" s="16" t="n">
        <f aca="false">K21</f>
        <v>4777443.72</v>
      </c>
      <c r="L51" s="16" t="n">
        <f aca="false">L21</f>
        <v>4805352.67</v>
      </c>
      <c r="M51" s="16" t="n">
        <f aca="false">M21</f>
        <v>0</v>
      </c>
      <c r="N51" s="16" t="n">
        <f aca="false">N21</f>
        <v>0</v>
      </c>
      <c r="O51" s="16" t="n">
        <f aca="false">O21</f>
        <v>0</v>
      </c>
      <c r="P51" s="18" t="n">
        <f aca="false">D51+E51+F51+G51+H51+I51+J51+K51+L51</f>
        <v>32619232.27</v>
      </c>
      <c r="Q51" s="19" t="n">
        <f aca="false">C51-P51</f>
        <v>14767782.73</v>
      </c>
    </row>
    <row r="52" customFormat="false" ht="13.9" hidden="false" customHeight="true" outlineLevel="0" collapsed="false">
      <c r="B52" s="20" t="s">
        <v>24</v>
      </c>
      <c r="C52" s="16" t="n">
        <f aca="false">C22</f>
        <v>6252357</v>
      </c>
      <c r="D52" s="16" t="n">
        <f aca="false">D22</f>
        <v>0</v>
      </c>
      <c r="E52" s="16" t="n">
        <f aca="false">E22</f>
        <v>0</v>
      </c>
      <c r="F52" s="16" t="n">
        <f aca="false">F22</f>
        <v>0</v>
      </c>
      <c r="G52" s="16" t="n">
        <f aca="false">G22</f>
        <v>0</v>
      </c>
      <c r="H52" s="16" t="n">
        <f aca="false">H22</f>
        <v>450700</v>
      </c>
      <c r="I52" s="16" t="n">
        <f aca="false">I22</f>
        <v>813703.12</v>
      </c>
      <c r="J52" s="16" t="n">
        <f aca="false">J22</f>
        <v>761902.94</v>
      </c>
      <c r="K52" s="16" t="n">
        <f aca="false">K22</f>
        <v>762288.09</v>
      </c>
      <c r="L52" s="16" t="n">
        <f aca="false">L22</f>
        <v>524039.14</v>
      </c>
      <c r="M52" s="16" t="n">
        <f aca="false">M22</f>
        <v>0</v>
      </c>
      <c r="N52" s="16" t="n">
        <f aca="false">N22</f>
        <v>0</v>
      </c>
      <c r="O52" s="16" t="n">
        <f aca="false">O22</f>
        <v>0</v>
      </c>
      <c r="P52" s="18" t="n">
        <f aca="false">D52+E52+F52+G52+H52+I52+J52+K52+L52</f>
        <v>3312633.29</v>
      </c>
      <c r="Q52" s="19" t="n">
        <f aca="false">C52-P52</f>
        <v>2939723.71</v>
      </c>
    </row>
    <row r="53" customFormat="false" ht="13.9" hidden="false" customHeight="true" outlineLevel="0" collapsed="false">
      <c r="B53" s="22" t="s">
        <v>36</v>
      </c>
      <c r="C53" s="23" t="n">
        <f aca="false">C47+C48+C49</f>
        <v>876016276</v>
      </c>
      <c r="D53" s="23" t="n">
        <f aca="false">D47+D48+D49</f>
        <v>41433590.92</v>
      </c>
      <c r="E53" s="23" t="n">
        <f aca="false">E47+E48+E49</f>
        <v>53333356.23</v>
      </c>
      <c r="F53" s="23" t="n">
        <f aca="false">F47+F48+F49</f>
        <v>53693331.28</v>
      </c>
      <c r="G53" s="23" t="n">
        <f aca="false">G47+G48+G49</f>
        <v>60289864.91</v>
      </c>
      <c r="H53" s="23" t="n">
        <f aca="false">H47+H48+H49</f>
        <v>59426506.35</v>
      </c>
      <c r="I53" s="23" t="n">
        <f aca="false">I47+I48+I49</f>
        <v>73791060.99</v>
      </c>
      <c r="J53" s="28" t="n">
        <f aca="false">J47+J48+J49</f>
        <v>66369403.49</v>
      </c>
      <c r="K53" s="28" t="n">
        <f aca="false">K47+K48+K49</f>
        <v>57143664.92</v>
      </c>
      <c r="L53" s="28" t="n">
        <f aca="false">L47+L48+L49</f>
        <v>71694547.92</v>
      </c>
      <c r="M53" s="28" t="n">
        <f aca="false">M47+M48+M49</f>
        <v>0</v>
      </c>
      <c r="N53" s="28" t="n">
        <f aca="false">N47+N48+N49</f>
        <v>0</v>
      </c>
      <c r="O53" s="28" t="n">
        <f aca="false">O47+O48+O49</f>
        <v>0</v>
      </c>
      <c r="P53" s="28" t="n">
        <f aca="false">P47+P48+P49</f>
        <v>537175327.01</v>
      </c>
      <c r="Q53" s="29" t="n">
        <f aca="false">Q47+Q48+Q49</f>
        <v>338840948.99</v>
      </c>
    </row>
    <row r="61" customFormat="false" ht="13.9" hidden="false" customHeight="true" outlineLevel="0" collapsed="false"/>
  </sheetData>
  <mergeCells count="9">
    <mergeCell ref="B6:B7"/>
    <mergeCell ref="D6:P6"/>
    <mergeCell ref="Q6:Q7"/>
    <mergeCell ref="B26:B27"/>
    <mergeCell ref="D26:P26"/>
    <mergeCell ref="Q26:Q27"/>
    <mergeCell ref="B36:B37"/>
    <mergeCell ref="D36:P36"/>
    <mergeCell ref="Q36:Q37"/>
  </mergeCells>
  <printOptions headings="false" gridLines="false" gridLinesSet="true" horizontalCentered="false" verticalCentered="false"/>
  <pageMargins left="0.511805555555555" right="0.511805555555555" top="0.39375" bottom="0.39375" header="0.511805555555555" footer="0.511805555555555"/>
  <pageSetup paperSize="9" scale="7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2017-11-22T14:04:50Z</dcterms:created>
  <dc:creator>Erivalda Rodrigues Duarte</dc:creator>
  <dc:description/>
  <dc:language>pt-BR</dc:language>
  <cp:lastModifiedBy>Erivalda Rodrigues Duarte</cp:lastModifiedBy>
  <dcterms:modified xsi:type="dcterms:W3CDTF">2017-11-22T17:09:24Z</dcterms:modified>
  <cp:revision>0</cp:revision>
  <dc:subject/>
  <dc:title/>
</cp:coreProperties>
</file>